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D104" i="1"/>
  <c r="E103" i="1"/>
  <c r="D103" i="1"/>
  <c r="E102" i="1"/>
  <c r="D102" i="1"/>
  <c r="E101" i="1"/>
  <c r="D101" i="1"/>
  <c r="E100" i="1"/>
  <c r="D100" i="1"/>
  <c r="C99" i="1"/>
  <c r="B99" i="1"/>
  <c r="E98" i="1"/>
  <c r="D98" i="1"/>
  <c r="E97" i="1"/>
  <c r="D97" i="1"/>
  <c r="E96" i="1"/>
  <c r="D96" i="1"/>
  <c r="E95" i="1"/>
  <c r="D95" i="1"/>
  <c r="C94" i="1"/>
  <c r="B94" i="1"/>
  <c r="E94" i="1" s="1"/>
  <c r="C93" i="1"/>
  <c r="B93" i="1"/>
  <c r="E93" i="1" s="1"/>
  <c r="E92" i="1"/>
  <c r="D92" i="1"/>
  <c r="E91" i="1"/>
  <c r="D91" i="1"/>
  <c r="C90" i="1"/>
  <c r="B90" i="1"/>
  <c r="E89" i="1"/>
  <c r="D89" i="1"/>
  <c r="E88" i="1"/>
  <c r="D88" i="1"/>
  <c r="E87" i="1"/>
  <c r="D87" i="1"/>
  <c r="C86" i="1"/>
  <c r="B86" i="1"/>
  <c r="E86" i="1" s="1"/>
  <c r="E85" i="1"/>
  <c r="D85" i="1"/>
  <c r="E84" i="1"/>
  <c r="D84" i="1"/>
  <c r="E83" i="1"/>
  <c r="D83" i="1"/>
  <c r="C82" i="1"/>
  <c r="B82" i="1"/>
  <c r="E82" i="1" s="1"/>
  <c r="C81" i="1"/>
  <c r="B81" i="1"/>
  <c r="E81" i="1" s="1"/>
  <c r="C80" i="1"/>
  <c r="C78" i="1" s="1"/>
  <c r="B80" i="1"/>
  <c r="E79" i="1"/>
  <c r="D79" i="1"/>
  <c r="B78" i="1"/>
  <c r="E77" i="1"/>
  <c r="D77" i="1"/>
  <c r="E76" i="1"/>
  <c r="D76" i="1"/>
  <c r="E75" i="1"/>
  <c r="D75" i="1"/>
  <c r="E74" i="1"/>
  <c r="D74" i="1"/>
  <c r="D73" i="1"/>
  <c r="C73" i="1"/>
  <c r="B73" i="1"/>
  <c r="E73" i="1" s="1"/>
  <c r="E72" i="1"/>
  <c r="D72" i="1"/>
  <c r="E71" i="1"/>
  <c r="D71" i="1"/>
  <c r="E70" i="1"/>
  <c r="D70" i="1"/>
  <c r="C69" i="1"/>
  <c r="B69" i="1"/>
  <c r="E69" i="1" s="1"/>
  <c r="E68" i="1"/>
  <c r="D68" i="1"/>
  <c r="C67" i="1"/>
  <c r="E66" i="1"/>
  <c r="D66" i="1"/>
  <c r="E65" i="1"/>
  <c r="D65" i="1"/>
  <c r="E64" i="1"/>
  <c r="D64" i="1"/>
  <c r="C63" i="1"/>
  <c r="B63" i="1"/>
  <c r="E63" i="1" s="1"/>
  <c r="E62" i="1"/>
  <c r="D62" i="1"/>
  <c r="C61" i="1"/>
  <c r="C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C48" i="1"/>
  <c r="B48" i="1"/>
  <c r="E48" i="1" s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D36" i="1"/>
  <c r="C36" i="1"/>
  <c r="B36" i="1"/>
  <c r="E36" i="1" s="1"/>
  <c r="C35" i="1"/>
  <c r="E34" i="1"/>
  <c r="D34" i="1"/>
  <c r="E33" i="1"/>
  <c r="D33" i="1"/>
  <c r="E32" i="1"/>
  <c r="D32" i="1"/>
  <c r="E31" i="1"/>
  <c r="D31" i="1"/>
  <c r="D30" i="1"/>
  <c r="C30" i="1"/>
  <c r="B30" i="1"/>
  <c r="E30" i="1" s="1"/>
  <c r="E29" i="1"/>
  <c r="D29" i="1"/>
  <c r="E28" i="1"/>
  <c r="D28" i="1"/>
  <c r="E27" i="1"/>
  <c r="D27" i="1"/>
  <c r="E26" i="1"/>
  <c r="D26" i="1"/>
  <c r="D25" i="1"/>
  <c r="C25" i="1"/>
  <c r="B25" i="1"/>
  <c r="E25" i="1" s="1"/>
  <c r="D24" i="1"/>
  <c r="C24" i="1"/>
  <c r="B24" i="1"/>
  <c r="E24" i="1" s="1"/>
  <c r="C23" i="1"/>
  <c r="D22" i="1"/>
  <c r="C22" i="1"/>
  <c r="B22" i="1"/>
  <c r="E22" i="1" s="1"/>
  <c r="C21" i="1"/>
  <c r="C20" i="1"/>
  <c r="C19" i="1"/>
  <c r="C18" i="1"/>
  <c r="C17" i="1"/>
  <c r="C16" i="1"/>
  <c r="C15" i="1"/>
  <c r="E99" i="1" l="1"/>
  <c r="C105" i="1"/>
  <c r="E78" i="1"/>
  <c r="E80" i="1"/>
  <c r="E90" i="1"/>
  <c r="B35" i="1"/>
  <c r="B23" i="1"/>
  <c r="D48" i="1"/>
  <c r="B61" i="1"/>
  <c r="D63" i="1"/>
  <c r="B67" i="1"/>
  <c r="D69" i="1"/>
  <c r="D80" i="1"/>
  <c r="D81" i="1"/>
  <c r="D82" i="1"/>
  <c r="D90" i="1"/>
  <c r="D93" i="1"/>
  <c r="D94" i="1"/>
  <c r="D99" i="1"/>
  <c r="D78" i="1"/>
  <c r="D86" i="1"/>
  <c r="E67" i="1" l="1"/>
  <c r="D67" i="1"/>
  <c r="E23" i="1"/>
  <c r="D23" i="1"/>
  <c r="B21" i="1"/>
  <c r="B20" i="1"/>
  <c r="E35" i="1"/>
  <c r="D35" i="1"/>
  <c r="E61" i="1"/>
  <c r="D61" i="1"/>
  <c r="B60" i="1"/>
  <c r="B19" i="1"/>
  <c r="E20" i="1" l="1"/>
  <c r="D20" i="1"/>
  <c r="B17" i="1"/>
  <c r="E19" i="1"/>
  <c r="B18" i="1"/>
  <c r="B16" i="1"/>
  <c r="D19" i="1"/>
  <c r="E60" i="1"/>
  <c r="D60" i="1"/>
  <c r="E21" i="1"/>
  <c r="D21" i="1"/>
  <c r="E17" i="1" l="1"/>
  <c r="D17" i="1"/>
  <c r="E16" i="1"/>
  <c r="B15" i="1"/>
  <c r="D16" i="1"/>
  <c r="E18" i="1"/>
  <c r="D18" i="1"/>
  <c r="E15" i="1" l="1"/>
  <c r="D15" i="1"/>
  <c r="B105" i="1"/>
  <c r="E105" i="1" l="1"/>
  <c r="D105" i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<sst xmlns="http://schemas.openxmlformats.org/spreadsheetml/2006/main" count="117" uniqueCount="95">
  <si>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</si>
  <si>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</si>
  <si>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</si>
  <si>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</si>
  <si>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</si>
  <si>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</si>
  <si>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</si>
  <si>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</si>
  <si>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</si>
  <si>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</si>
  <si>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</si>
  <si>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</si>
  <si>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</si>
  <si>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</si>
  <si>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</si>
  <si>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</si>
  <si>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</si>
  <si>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</si>
  <si>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</si>
  <si>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</si>
  <si>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</si>
  <si>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</si>
  <si>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</si>
  <si>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</si>
  <si>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</si>
  <si>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</si>
  <si>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</si>
  <si>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</si>
  <si>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</si>
  <si>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</si>
  <si>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</si>
  <si>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</si>
  <si>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</si>
  <si>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</si>
  <si>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</si>
  <si>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</si>
  <si>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</si>
  <si>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</si>
  <si>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</si>
  <si>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</si>
  <si>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</si>
  <si>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</si>
  <si>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</si>
  <si>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</si>
  <si>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</si>
  <si>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</si>
  <si>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</si>
  <si>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</si>
  <si>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</si>
  <si>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</si>
  <si>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</si>
  <si>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</si>
  <si>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</si>
  <si>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</si>
  <si>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</si>
  <si>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</si>
  <si>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</si>
  <si>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</si>
  <si>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</si>
  <si>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</si>
  <si>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</si>
  <si>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</si>
  <si>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</si>
  <si>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</si>
  <si>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</si>
  <si>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</si>
  <si>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</si>
  <si>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</si>
  <si>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</si>
  <si>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</si>
  <si>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</si>
  <si>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</si>
  <si>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</si>
  <si>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</si>
  <si>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</si>
  <si>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</si>
  <si>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</si>
  <si>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</si>
  <si>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</si>
  <si>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</si>
  <si>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</si>
  <si>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</si>
  <si>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</si>
  <si>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</si>
  <si>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</si>
  <si>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</si>
  <si>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</si>
  <si>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>Primer</t>
  </si>
  <si>
    <t>Primer trimestre</t>
  </si>
  <si>
    <t>trimestre</t>
  </si>
  <si>
    <t>DE PANAMÁ, SEGÚN PARTIDA: PRIMER TRIMESTRE 2019-20</t>
  </si>
  <si>
    <t>2019 (P)</t>
  </si>
  <si>
    <t>2020 (E)</t>
  </si>
  <si>
    <t>2019-20</t>
  </si>
  <si>
    <t>2020-19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</si>
</sst>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1" fontId="2" fillId="3" borderId="1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5" xfId="0" applyNumberFormat="1" applyFont="1" applyFill="1" applyBorder="1" applyAlignment="1" applyProtection="1">
      <alignment horizontal="left"/>
    </xf>
    <xf numFmtId="164" fontId="2" fillId="4" borderId="7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7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7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 applyAlignment="1" applyProtection="1">
      <alignment horizontal="left"/>
    </xf>
    <xf numFmtId="0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9" xfId="0" quotePrefix="1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9" customWidth="1"/>
    <col min="2" max="3" width="19.85546875" style="1" customWidth="1"/>
    <col min="4" max="5" width="10.7109375" style="1" customWidth="1"/>
    <col min="6" max="16384" width="11.42578125" style="1"/>
  </cols>
  <sheetData>
    <row r="1" spans="1:5" ht="12.75" customHeight="1" x14ac:dyDescent="0.2">
      <c r="A1" s="36" t="s">
        <v>10</v>
      </c>
      <c r="B1" s="36"/>
      <c r="C1" s="36"/>
      <c r="D1" s="36"/>
      <c r="E1" s="36"/>
    </row>
    <row r="2" spans="1:5" ht="12.75" customHeight="1" x14ac:dyDescent="0.2">
      <c r="A2" s="37" t="s">
        <v>11</v>
      </c>
      <c r="B2" s="37"/>
      <c r="C2" s="37"/>
      <c r="D2" s="37"/>
      <c r="E2" s="37"/>
    </row>
    <row r="3" spans="1:5" ht="12.75" customHeight="1" x14ac:dyDescent="0.2">
      <c r="A3" s="36" t="s">
        <v>12</v>
      </c>
      <c r="B3" s="36"/>
      <c r="C3" s="36"/>
      <c r="D3" s="36"/>
      <c r="E3" s="36"/>
    </row>
    <row r="4" spans="1:5" ht="6" customHeight="1" x14ac:dyDescent="0.2">
      <c r="A4" s="2"/>
      <c r="B4" s="2"/>
      <c r="C4" s="2"/>
      <c r="D4" s="2"/>
      <c r="E4" s="2"/>
    </row>
    <row r="5" spans="1:5" ht="12.75" customHeight="1" x14ac:dyDescent="0.2">
      <c r="A5" s="40" t="s">
        <v>0</v>
      </c>
      <c r="B5" s="40"/>
      <c r="C5" s="40"/>
      <c r="D5" s="40"/>
      <c r="E5" s="40"/>
    </row>
    <row r="6" spans="1:5" ht="12.75" customHeight="1" x14ac:dyDescent="0.2">
      <c r="A6" s="40" t="s">
        <v>90</v>
      </c>
      <c r="B6" s="40"/>
      <c r="C6" s="40"/>
      <c r="D6" s="40"/>
      <c r="E6" s="40"/>
    </row>
    <row r="7" spans="1:5" ht="12.75" customHeight="1" x14ac:dyDescent="0.2">
      <c r="A7" s="40" t="s">
        <v>1</v>
      </c>
      <c r="B7" s="40"/>
      <c r="C7" s="40"/>
      <c r="D7" s="40"/>
      <c r="E7" s="40"/>
    </row>
    <row r="8" spans="1:5" ht="6" customHeight="1" x14ac:dyDescent="0.2">
      <c r="A8" s="2"/>
      <c r="B8" s="2"/>
      <c r="C8" s="2"/>
      <c r="D8" s="2"/>
      <c r="E8" s="2"/>
    </row>
    <row r="9" spans="1:5" ht="14.1" customHeight="1" x14ac:dyDescent="0.2">
      <c r="A9" s="3"/>
      <c r="B9" s="41" t="s">
        <v>2</v>
      </c>
      <c r="C9" s="42"/>
      <c r="D9" s="43" t="s">
        <v>3</v>
      </c>
      <c r="E9" s="44"/>
    </row>
    <row r="10" spans="1:5" ht="14.1" customHeight="1" x14ac:dyDescent="0.2">
      <c r="A10" s="4"/>
      <c r="B10" s="38" t="s">
        <v>4</v>
      </c>
      <c r="C10" s="39"/>
      <c r="D10" s="5" t="s">
        <v>5</v>
      </c>
      <c r="E10" s="6" t="s">
        <v>6</v>
      </c>
    </row>
    <row r="11" spans="1:5" ht="14.1" customHeight="1" x14ac:dyDescent="0.2">
      <c r="A11" s="7" t="s">
        <v>7</v>
      </c>
      <c r="B11" s="8" t="s">
        <v>91</v>
      </c>
      <c r="C11" s="8" t="s">
        <v>92</v>
      </c>
      <c r="D11" s="9" t="s">
        <v>93</v>
      </c>
      <c r="E11" s="10" t="s">
        <v>94</v>
      </c>
    </row>
    <row r="12" spans="1:5" ht="14.1" customHeight="1" x14ac:dyDescent="0.2">
      <c r="A12" s="4"/>
      <c r="B12" s="11" t="s">
        <v>87</v>
      </c>
      <c r="C12" s="11" t="s">
        <v>87</v>
      </c>
      <c r="D12" s="32" t="s">
        <v>88</v>
      </c>
      <c r="E12" s="33"/>
    </row>
    <row r="13" spans="1:5" ht="14.1" customHeight="1" x14ac:dyDescent="0.2">
      <c r="A13" s="12"/>
      <c r="B13" s="13" t="s">
        <v>89</v>
      </c>
      <c r="C13" s="13" t="s">
        <v>89</v>
      </c>
      <c r="D13" s="34"/>
      <c r="E13" s="35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7" t="s">
        <v>15</v>
      </c>
      <c r="B15" s="18">
        <f>B16+B17</f>
        <v>-927.58219500000087</v>
      </c>
      <c r="C15" s="18">
        <f>C16+C17</f>
        <v>-26.392535790000693</v>
      </c>
      <c r="D15" s="18">
        <f>+C15-B15</f>
        <v>901.18965921000017</v>
      </c>
      <c r="E15" s="19">
        <f>IF(B15=0,0,+C15/B15*100-100)</f>
        <v>-97.154695731303832</v>
      </c>
    </row>
    <row r="16" spans="1:5" ht="12.95" customHeight="1" x14ac:dyDescent="0.2">
      <c r="A16" s="17" t="s">
        <v>18</v>
      </c>
      <c r="B16" s="20">
        <f>B19+B74</f>
        <v>7723.3043129999987</v>
      </c>
      <c r="C16" s="20">
        <f>C19+C74</f>
        <v>6724.0336542299992</v>
      </c>
      <c r="D16" s="20">
        <f t="shared" ref="D16:D79" si="0">+C16-B16</f>
        <v>-999.2706587699995</v>
      </c>
      <c r="E16" s="21">
        <f t="shared" ref="E16:E79" si="1">IF(B16=0,0,+C16/B16*100-100)</f>
        <v>-12.938382566228938</v>
      </c>
    </row>
    <row r="17" spans="1:5" ht="12.95" customHeight="1" x14ac:dyDescent="0.2">
      <c r="A17" s="17" t="s">
        <v>19</v>
      </c>
      <c r="B17" s="20">
        <f>B20+B75</f>
        <v>-8650.8865079999996</v>
      </c>
      <c r="C17" s="20">
        <f>C20+C75</f>
        <v>-6750.4261900199999</v>
      </c>
      <c r="D17" s="20">
        <f t="shared" si="0"/>
        <v>1900.4603179799997</v>
      </c>
      <c r="E17" s="21">
        <f t="shared" si="1"/>
        <v>-21.968388051589045</v>
      </c>
    </row>
    <row r="18" spans="1:5" ht="12.95" customHeight="1" x14ac:dyDescent="0.2">
      <c r="A18" s="17" t="s">
        <v>16</v>
      </c>
      <c r="B18" s="18">
        <f>B19+B20</f>
        <v>-909.40870600000108</v>
      </c>
      <c r="C18" s="18">
        <f>C19+C20</f>
        <v>-50.444536230001177</v>
      </c>
      <c r="D18" s="18">
        <f t="shared" si="0"/>
        <v>858.9641697699999</v>
      </c>
      <c r="E18" s="19">
        <f t="shared" si="1"/>
        <v>-94.453040102081331</v>
      </c>
    </row>
    <row r="19" spans="1:5" ht="12.95" customHeight="1" x14ac:dyDescent="0.2">
      <c r="A19" s="17" t="s">
        <v>17</v>
      </c>
      <c r="B19" s="20">
        <f>B22+B61</f>
        <v>7490.8832029999985</v>
      </c>
      <c r="C19" s="20">
        <f>C22+C61</f>
        <v>6506.478043619999</v>
      </c>
      <c r="D19" s="20">
        <f t="shared" si="0"/>
        <v>-984.40515937999953</v>
      </c>
      <c r="E19" s="21">
        <f t="shared" si="1"/>
        <v>-13.141376426557528</v>
      </c>
    </row>
    <row r="20" spans="1:5" ht="12.95" customHeight="1" x14ac:dyDescent="0.2">
      <c r="A20" s="17" t="s">
        <v>20</v>
      </c>
      <c r="B20" s="20">
        <f>B23+B67</f>
        <v>-8400.2919089999996</v>
      </c>
      <c r="C20" s="20">
        <f>C23+C67</f>
        <v>-6556.9225798500001</v>
      </c>
      <c r="D20" s="20">
        <f t="shared" si="0"/>
        <v>1843.3693291499994</v>
      </c>
      <c r="E20" s="21">
        <f t="shared" si="1"/>
        <v>-21.944110384723999</v>
      </c>
    </row>
    <row r="21" spans="1:5" ht="12.95" customHeight="1" x14ac:dyDescent="0.2">
      <c r="A21" s="17" t="s">
        <v>21</v>
      </c>
      <c r="B21" s="18">
        <f>B22+B23</f>
        <v>-60.230475000002116</v>
      </c>
      <c r="C21" s="18">
        <f>C22+C23</f>
        <v>924.705740469999</v>
      </c>
      <c r="D21" s="18">
        <f t="shared" si="0"/>
        <v>984.93621547000112</v>
      </c>
      <c r="E21" s="19">
        <f t="shared" si="1"/>
        <v>-1635.2788442561121</v>
      </c>
    </row>
    <row r="22" spans="1:5" ht="12.95" customHeight="1" x14ac:dyDescent="0.2">
      <c r="A22" s="17" t="s">
        <v>22</v>
      </c>
      <c r="B22" s="20">
        <f>B25+B36</f>
        <v>6777.5285159999985</v>
      </c>
      <c r="C22" s="20">
        <f>C25+C36</f>
        <v>6009.478282609999</v>
      </c>
      <c r="D22" s="20">
        <f t="shared" si="0"/>
        <v>-768.05023338999945</v>
      </c>
      <c r="E22" s="21">
        <f t="shared" si="1"/>
        <v>-11.332305449941387</v>
      </c>
    </row>
    <row r="23" spans="1:5" ht="12.95" customHeight="1" x14ac:dyDescent="0.2">
      <c r="A23" s="17" t="s">
        <v>23</v>
      </c>
      <c r="B23" s="20">
        <f>B30+B48</f>
        <v>-6837.7589910000006</v>
      </c>
      <c r="C23" s="20">
        <f>C30+C48</f>
        <v>-5084.77254214</v>
      </c>
      <c r="D23" s="20">
        <f t="shared" si="0"/>
        <v>1752.9864488600006</v>
      </c>
      <c r="E23" s="21">
        <f t="shared" si="1"/>
        <v>-25.636856332130421</v>
      </c>
    </row>
    <row r="24" spans="1:5" ht="12.95" customHeight="1" x14ac:dyDescent="0.2">
      <c r="A24" s="17" t="s">
        <v>24</v>
      </c>
      <c r="B24" s="18">
        <f>B25+B30</f>
        <v>-2587.5418860000009</v>
      </c>
      <c r="C24" s="18">
        <f>C25+C30</f>
        <v>-1279.3119947100004</v>
      </c>
      <c r="D24" s="18">
        <f t="shared" si="0"/>
        <v>1308.2298912900005</v>
      </c>
      <c r="E24" s="19">
        <f t="shared" si="1"/>
        <v>-50.558790888303328</v>
      </c>
    </row>
    <row r="25" spans="1:5" ht="12.75" customHeight="1" x14ac:dyDescent="0.2">
      <c r="A25" s="17" t="s">
        <v>25</v>
      </c>
      <c r="B25" s="18">
        <f>B26+B27+B28+B29</f>
        <v>2953.6365989999995</v>
      </c>
      <c r="C25" s="18">
        <f>C26+C27+C28+C29</f>
        <v>2680.4918017199998</v>
      </c>
      <c r="D25" s="18">
        <f t="shared" si="0"/>
        <v>-273.14479727999969</v>
      </c>
      <c r="E25" s="19">
        <f t="shared" si="1"/>
        <v>-9.2477455544963618</v>
      </c>
    </row>
    <row r="26" spans="1:5" ht="12.6" customHeight="1" x14ac:dyDescent="0.2">
      <c r="A26" s="17" t="s">
        <v>26</v>
      </c>
      <c r="B26" s="20">
        <v>2341.7363369999998</v>
      </c>
      <c r="C26" s="20">
        <v>2445.1112718099998</v>
      </c>
      <c r="D26" s="20">
        <f t="shared" si="0"/>
        <v>103.37493481000001</v>
      </c>
      <c r="E26" s="21">
        <f t="shared" si="1"/>
        <v>4.4144566224920965</v>
      </c>
    </row>
    <row r="27" spans="1:5" ht="12.6" customHeight="1" x14ac:dyDescent="0.2">
      <c r="A27" s="17" t="s">
        <v>27</v>
      </c>
      <c r="B27" s="20">
        <v>0</v>
      </c>
      <c r="C27" s="20">
        <v>0</v>
      </c>
      <c r="D27" s="20">
        <f t="shared" si="0"/>
        <v>0</v>
      </c>
      <c r="E27" s="21">
        <f t="shared" si="1"/>
        <v>0</v>
      </c>
    </row>
    <row r="28" spans="1:5" ht="12.6" customHeight="1" x14ac:dyDescent="0.2">
      <c r="A28" s="17" t="s">
        <v>28</v>
      </c>
      <c r="B28" s="20">
        <v>4.2</v>
      </c>
      <c r="C28" s="20">
        <v>3.9</v>
      </c>
      <c r="D28" s="20">
        <f t="shared" si="0"/>
        <v>-0.30000000000000027</v>
      </c>
      <c r="E28" s="21">
        <f t="shared" si="1"/>
        <v>-7.142857142857153</v>
      </c>
    </row>
    <row r="29" spans="1:5" ht="12.6" customHeight="1" x14ac:dyDescent="0.2">
      <c r="A29" s="17" t="s">
        <v>29</v>
      </c>
      <c r="B29" s="20">
        <v>607.70026199999995</v>
      </c>
      <c r="C29" s="20">
        <v>231.48052991</v>
      </c>
      <c r="D29" s="20">
        <f t="shared" si="0"/>
        <v>-376.21973208999998</v>
      </c>
      <c r="E29" s="21">
        <f t="shared" si="1"/>
        <v>-61.908765820147032</v>
      </c>
    </row>
    <row r="30" spans="1:5" ht="12.75" customHeight="1" x14ac:dyDescent="0.2">
      <c r="A30" s="17" t="s">
        <v>30</v>
      </c>
      <c r="B30" s="18">
        <f>B31+B32+B33+B34</f>
        <v>-5541.1784850000004</v>
      </c>
      <c r="C30" s="18">
        <f>C31+C32+C33+C34</f>
        <v>-3959.8037964300001</v>
      </c>
      <c r="D30" s="18">
        <f t="shared" si="0"/>
        <v>1581.3746885700002</v>
      </c>
      <c r="E30" s="19">
        <f t="shared" si="1"/>
        <v>-28.538598654614532</v>
      </c>
    </row>
    <row r="31" spans="1:5" ht="12.6" customHeight="1" x14ac:dyDescent="0.2">
      <c r="A31" s="17" t="s">
        <v>26</v>
      </c>
      <c r="B31" s="20">
        <v>-4807.5270030000001</v>
      </c>
      <c r="C31" s="20">
        <v>-3611.20105289</v>
      </c>
      <c r="D31" s="20">
        <f t="shared" si="0"/>
        <v>1196.3259501100001</v>
      </c>
      <c r="E31" s="21">
        <f t="shared" si="1"/>
        <v>-24.884435373185994</v>
      </c>
    </row>
    <row r="32" spans="1:5" ht="12.6" customHeight="1" x14ac:dyDescent="0.2">
      <c r="A32" s="17" t="s">
        <v>27</v>
      </c>
      <c r="B32" s="20">
        <v>0</v>
      </c>
      <c r="C32" s="20">
        <v>0</v>
      </c>
      <c r="D32" s="20">
        <f t="shared" si="0"/>
        <v>0</v>
      </c>
      <c r="E32" s="21">
        <f t="shared" si="1"/>
        <v>0</v>
      </c>
    </row>
    <row r="33" spans="1:5" ht="12.6" customHeight="1" x14ac:dyDescent="0.2">
      <c r="A33" s="17" t="s">
        <v>28</v>
      </c>
      <c r="B33" s="20">
        <v>-1.5</v>
      </c>
      <c r="C33" s="20">
        <v>-1.5494698099999999</v>
      </c>
      <c r="D33" s="20">
        <f t="shared" si="0"/>
        <v>-4.9469809999999947E-2</v>
      </c>
      <c r="E33" s="21">
        <f t="shared" si="1"/>
        <v>3.2979873333333245</v>
      </c>
    </row>
    <row r="34" spans="1:5" ht="12.6" customHeight="1" x14ac:dyDescent="0.2">
      <c r="A34" s="17" t="s">
        <v>29</v>
      </c>
      <c r="B34" s="20">
        <v>-732.15148199999999</v>
      </c>
      <c r="C34" s="20">
        <v>-347.05327373</v>
      </c>
      <c r="D34" s="20">
        <f t="shared" si="0"/>
        <v>385.09820826999999</v>
      </c>
      <c r="E34" s="21">
        <f t="shared" si="1"/>
        <v>-52.598160044426436</v>
      </c>
    </row>
    <row r="35" spans="1:5" ht="12.95" customHeight="1" x14ac:dyDescent="0.2">
      <c r="A35" s="17" t="s">
        <v>31</v>
      </c>
      <c r="B35" s="18">
        <f>B36+B48</f>
        <v>2527.3114109999997</v>
      </c>
      <c r="C35" s="18">
        <f>C36+C48</f>
        <v>2204.0177351799994</v>
      </c>
      <c r="D35" s="18">
        <f t="shared" si="0"/>
        <v>-323.29367582000032</v>
      </c>
      <c r="E35" s="19">
        <f t="shared" si="1"/>
        <v>-12.792000004941229</v>
      </c>
    </row>
    <row r="36" spans="1:5" ht="12.75" customHeight="1" x14ac:dyDescent="0.2">
      <c r="A36" s="17" t="s">
        <v>32</v>
      </c>
      <c r="B36" s="18">
        <f>B37+B38+B39+B40+B41+B42+B43+B44+B45+B46+B47</f>
        <v>3823.8919169999995</v>
      </c>
      <c r="C36" s="18">
        <f>C37+C38+C39+C40+C41+C42+C43+C44+C45+C46+C47</f>
        <v>3328.9864808899993</v>
      </c>
      <c r="D36" s="18">
        <f t="shared" si="0"/>
        <v>-494.90543611000021</v>
      </c>
      <c r="E36" s="19">
        <f t="shared" si="1"/>
        <v>-12.942453574845644</v>
      </c>
    </row>
    <row r="37" spans="1:5" ht="12.4" customHeight="1" x14ac:dyDescent="0.2">
      <c r="A37" s="17" t="s">
        <v>33</v>
      </c>
      <c r="B37" s="20">
        <v>1695.2378249999999</v>
      </c>
      <c r="C37" s="20">
        <v>1738.2029751699999</v>
      </c>
      <c r="D37" s="20">
        <f t="shared" si="0"/>
        <v>42.965150170000015</v>
      </c>
      <c r="E37" s="21">
        <f t="shared" si="1"/>
        <v>2.5344615095525</v>
      </c>
    </row>
    <row r="38" spans="1:5" ht="12.4" customHeight="1" x14ac:dyDescent="0.2">
      <c r="A38" s="17" t="s">
        <v>34</v>
      </c>
      <c r="B38" s="20">
        <v>1389.4318330000001</v>
      </c>
      <c r="C38" s="20">
        <v>839.59786599999995</v>
      </c>
      <c r="D38" s="20">
        <f t="shared" si="0"/>
        <v>-549.83396700000014</v>
      </c>
      <c r="E38" s="21">
        <f t="shared" si="1"/>
        <v>-39.572575922117949</v>
      </c>
    </row>
    <row r="39" spans="1:5" ht="12.4" customHeight="1" x14ac:dyDescent="0.2">
      <c r="A39" s="17" t="s">
        <v>35</v>
      </c>
      <c r="B39" s="20">
        <v>92.643394000000001</v>
      </c>
      <c r="C39" s="20">
        <v>89.223897319999992</v>
      </c>
      <c r="D39" s="20">
        <f t="shared" si="0"/>
        <v>-3.4194966800000088</v>
      </c>
      <c r="E39" s="21">
        <f t="shared" si="1"/>
        <v>-3.691031310877932</v>
      </c>
    </row>
    <row r="40" spans="1:5" ht="12.4" customHeight="1" x14ac:dyDescent="0.2">
      <c r="A40" s="17" t="s">
        <v>36</v>
      </c>
      <c r="B40" s="20">
        <v>0</v>
      </c>
      <c r="C40" s="20">
        <v>0</v>
      </c>
      <c r="D40" s="20">
        <f t="shared" si="0"/>
        <v>0</v>
      </c>
      <c r="E40" s="21">
        <f t="shared" si="1"/>
        <v>0</v>
      </c>
    </row>
    <row r="41" spans="1:5" ht="12.4" customHeight="1" x14ac:dyDescent="0.2">
      <c r="A41" s="17" t="s">
        <v>37</v>
      </c>
      <c r="B41" s="20">
        <v>61.070821000000002</v>
      </c>
      <c r="C41" s="20">
        <v>51.760476400000002</v>
      </c>
      <c r="D41" s="20">
        <f t="shared" si="0"/>
        <v>-9.3103446000000005</v>
      </c>
      <c r="E41" s="21">
        <f t="shared" si="1"/>
        <v>-15.24516036881181</v>
      </c>
    </row>
    <row r="42" spans="1:5" ht="12.4" customHeight="1" x14ac:dyDescent="0.2">
      <c r="A42" s="17" t="s">
        <v>38</v>
      </c>
      <c r="B42" s="20">
        <v>81.373195999999993</v>
      </c>
      <c r="C42" s="20">
        <v>114.63670182</v>
      </c>
      <c r="D42" s="20">
        <f t="shared" si="0"/>
        <v>33.263505820000006</v>
      </c>
      <c r="E42" s="21">
        <f t="shared" si="1"/>
        <v>40.877718284531937</v>
      </c>
    </row>
    <row r="43" spans="1:5" ht="12.4" customHeight="1" x14ac:dyDescent="0.2">
      <c r="A43" s="17" t="s">
        <v>39</v>
      </c>
      <c r="B43" s="20">
        <v>8.6100930000000009</v>
      </c>
      <c r="C43" s="20">
        <v>8.7822391399999997</v>
      </c>
      <c r="D43" s="20">
        <f t="shared" si="0"/>
        <v>0.17214613999999884</v>
      </c>
      <c r="E43" s="21">
        <f t="shared" si="1"/>
        <v>1.9993528525185269</v>
      </c>
    </row>
    <row r="44" spans="1:5" ht="12.4" customHeight="1" x14ac:dyDescent="0.2">
      <c r="A44" s="17" t="s">
        <v>40</v>
      </c>
      <c r="B44" s="20">
        <v>3.1803999999999997</v>
      </c>
      <c r="C44" s="20">
        <v>2.7103890000000002</v>
      </c>
      <c r="D44" s="20">
        <f t="shared" si="0"/>
        <v>-0.47001099999999951</v>
      </c>
      <c r="E44" s="21">
        <f t="shared" si="1"/>
        <v>-14.778361212426091</v>
      </c>
    </row>
    <row r="45" spans="1:5" ht="12.4" customHeight="1" x14ac:dyDescent="0.2">
      <c r="A45" s="17" t="s">
        <v>41</v>
      </c>
      <c r="B45" s="20">
        <v>458.44205499999998</v>
      </c>
      <c r="C45" s="20">
        <v>458.39068103999995</v>
      </c>
      <c r="D45" s="20">
        <f t="shared" si="0"/>
        <v>-5.1373960000034913E-2</v>
      </c>
      <c r="E45" s="21">
        <f t="shared" si="1"/>
        <v>-1.1206205765745381E-2</v>
      </c>
    </row>
    <row r="46" spans="1:5" ht="12.4" customHeight="1" x14ac:dyDescent="0.2">
      <c r="A46" s="17" t="s">
        <v>42</v>
      </c>
      <c r="B46" s="20">
        <v>1.5177</v>
      </c>
      <c r="C46" s="20">
        <v>0.98650499999999997</v>
      </c>
      <c r="D46" s="20">
        <f t="shared" si="0"/>
        <v>-0.53119500000000008</v>
      </c>
      <c r="E46" s="21">
        <f t="shared" si="1"/>
        <v>-35.000000000000014</v>
      </c>
    </row>
    <row r="47" spans="1:5" ht="12.4" customHeight="1" x14ac:dyDescent="0.2">
      <c r="A47" s="17" t="s">
        <v>43</v>
      </c>
      <c r="B47" s="20">
        <v>32.384599999999999</v>
      </c>
      <c r="C47" s="20">
        <v>24.694749999999999</v>
      </c>
      <c r="D47" s="20">
        <f t="shared" si="0"/>
        <v>-7.6898499999999999</v>
      </c>
      <c r="E47" s="21">
        <f t="shared" si="1"/>
        <v>-23.74539132797689</v>
      </c>
    </row>
    <row r="48" spans="1:5" ht="12.75" customHeight="1" x14ac:dyDescent="0.2">
      <c r="A48" s="17" t="s">
        <v>44</v>
      </c>
      <c r="B48" s="18">
        <f>B49+B50+B51+B52+B53+B54+B55+B56+B57+B58+B59</f>
        <v>-1296.580506</v>
      </c>
      <c r="C48" s="18">
        <f>C49+C50+C51+C52+C53+C54+C55+C56+C57+C58+C59</f>
        <v>-1124.9687457099999</v>
      </c>
      <c r="D48" s="18">
        <f t="shared" si="0"/>
        <v>171.61176029000012</v>
      </c>
      <c r="E48" s="19">
        <f t="shared" si="1"/>
        <v>-13.235719609839649</v>
      </c>
    </row>
    <row r="49" spans="1:5" ht="12.4" customHeight="1" x14ac:dyDescent="0.2">
      <c r="A49" s="17" t="s">
        <v>33</v>
      </c>
      <c r="B49" s="20">
        <v>-475.43639899999999</v>
      </c>
      <c r="C49" s="20">
        <v>-399.21800465999996</v>
      </c>
      <c r="D49" s="20">
        <f t="shared" si="0"/>
        <v>76.218394340000032</v>
      </c>
      <c r="E49" s="21">
        <f t="shared" si="1"/>
        <v>-16.03124929019161</v>
      </c>
    </row>
    <row r="50" spans="1:5" ht="12.4" customHeight="1" x14ac:dyDescent="0.2">
      <c r="A50" s="17" t="s">
        <v>34</v>
      </c>
      <c r="B50" s="20">
        <v>-397.30890299999999</v>
      </c>
      <c r="C50" s="20">
        <v>-352.26340300000004</v>
      </c>
      <c r="D50" s="20">
        <f t="shared" si="0"/>
        <v>45.045499999999947</v>
      </c>
      <c r="E50" s="21">
        <f t="shared" si="1"/>
        <v>-11.337651801877684</v>
      </c>
    </row>
    <row r="51" spans="1:5" ht="12.4" customHeight="1" x14ac:dyDescent="0.2">
      <c r="A51" s="17" t="s">
        <v>35</v>
      </c>
      <c r="B51" s="20">
        <v>-8.4257080000000002</v>
      </c>
      <c r="C51" s="20">
        <v>-8.3414512500000004</v>
      </c>
      <c r="D51" s="20">
        <f t="shared" si="0"/>
        <v>8.4256749999999769E-2</v>
      </c>
      <c r="E51" s="21">
        <f t="shared" si="1"/>
        <v>-0.99999608341518353</v>
      </c>
    </row>
    <row r="52" spans="1:5" ht="12.4" customHeight="1" x14ac:dyDescent="0.2">
      <c r="A52" s="17" t="s">
        <v>36</v>
      </c>
      <c r="B52" s="20">
        <v>0</v>
      </c>
      <c r="C52" s="20">
        <v>0</v>
      </c>
      <c r="D52" s="20">
        <f t="shared" si="0"/>
        <v>0</v>
      </c>
      <c r="E52" s="21">
        <f t="shared" si="1"/>
        <v>0</v>
      </c>
    </row>
    <row r="53" spans="1:5" ht="12.4" customHeight="1" x14ac:dyDescent="0.2">
      <c r="A53" s="17" t="s">
        <v>37</v>
      </c>
      <c r="B53" s="20">
        <v>-54.854715999999996</v>
      </c>
      <c r="C53" s="20">
        <v>-39.304158599999994</v>
      </c>
      <c r="D53" s="20">
        <f t="shared" si="0"/>
        <v>15.550557400000002</v>
      </c>
      <c r="E53" s="21">
        <f t="shared" si="1"/>
        <v>-28.348624391747833</v>
      </c>
    </row>
    <row r="54" spans="1:5" ht="12.4" customHeight="1" x14ac:dyDescent="0.2">
      <c r="A54" s="17" t="s">
        <v>38</v>
      </c>
      <c r="B54" s="20">
        <v>-77.103027999999995</v>
      </c>
      <c r="C54" s="20">
        <v>-117.03818765999998</v>
      </c>
      <c r="D54" s="20">
        <f t="shared" si="0"/>
        <v>-39.935159659999982</v>
      </c>
      <c r="E54" s="21">
        <f t="shared" si="1"/>
        <v>51.794541272749996</v>
      </c>
    </row>
    <row r="55" spans="1:5" ht="12.4" customHeight="1" x14ac:dyDescent="0.2">
      <c r="A55" s="17" t="s">
        <v>39</v>
      </c>
      <c r="B55" s="20">
        <v>-12.944454</v>
      </c>
      <c r="C55" s="20">
        <v>-13.576553950000001</v>
      </c>
      <c r="D55" s="20">
        <f t="shared" si="0"/>
        <v>-0.63209995000000063</v>
      </c>
      <c r="E55" s="21">
        <f t="shared" si="1"/>
        <v>4.8831719746541751</v>
      </c>
    </row>
    <row r="56" spans="1:5" ht="12.4" customHeight="1" x14ac:dyDescent="0.2">
      <c r="A56" s="17" t="s">
        <v>40</v>
      </c>
      <c r="B56" s="20">
        <v>-17.8</v>
      </c>
      <c r="C56" s="20">
        <v>-12.799999999999999</v>
      </c>
      <c r="D56" s="20">
        <f t="shared" si="0"/>
        <v>5.0000000000000018</v>
      </c>
      <c r="E56" s="21">
        <f t="shared" si="1"/>
        <v>-28.089887640449447</v>
      </c>
    </row>
    <row r="57" spans="1:5" ht="12.4" customHeight="1" x14ac:dyDescent="0.2">
      <c r="A57" s="17" t="s">
        <v>41</v>
      </c>
      <c r="B57" s="20">
        <v>-214.03089800000001</v>
      </c>
      <c r="C57" s="20">
        <v>-152.46825956999999</v>
      </c>
      <c r="D57" s="20">
        <f t="shared" si="0"/>
        <v>61.562638430000021</v>
      </c>
      <c r="E57" s="21">
        <f t="shared" si="1"/>
        <v>-28.763435095245001</v>
      </c>
    </row>
    <row r="58" spans="1:5" ht="12.4" customHeight="1" x14ac:dyDescent="0.2">
      <c r="A58" s="17" t="s">
        <v>42</v>
      </c>
      <c r="B58" s="20">
        <v>-9.3577589999999997</v>
      </c>
      <c r="C58" s="20">
        <v>-5.8088726899999994</v>
      </c>
      <c r="D58" s="20">
        <f t="shared" si="0"/>
        <v>3.5488863100000003</v>
      </c>
      <c r="E58" s="21">
        <f t="shared" si="1"/>
        <v>-37.924532038065962</v>
      </c>
    </row>
    <row r="59" spans="1:5" ht="12.4" customHeight="1" x14ac:dyDescent="0.2">
      <c r="A59" s="17" t="s">
        <v>43</v>
      </c>
      <c r="B59" s="20">
        <v>-29.318641</v>
      </c>
      <c r="C59" s="20">
        <v>-24.14985433</v>
      </c>
      <c r="D59" s="20">
        <f t="shared" si="0"/>
        <v>5.1687866699999994</v>
      </c>
      <c r="E59" s="21">
        <f t="shared" si="1"/>
        <v>-17.62969392066978</v>
      </c>
    </row>
    <row r="60" spans="1:5" ht="12.95" customHeight="1" x14ac:dyDescent="0.2">
      <c r="A60" s="17" t="s">
        <v>45</v>
      </c>
      <c r="B60" s="18">
        <f>B61+B67</f>
        <v>-849.17823099999987</v>
      </c>
      <c r="C60" s="18">
        <f>C61+C67</f>
        <v>-975.15027670000006</v>
      </c>
      <c r="D60" s="18">
        <f t="shared" si="0"/>
        <v>-125.97204570000019</v>
      </c>
      <c r="E60" s="19">
        <f t="shared" si="1"/>
        <v>14.834582553023566</v>
      </c>
    </row>
    <row r="61" spans="1:5" ht="12.75" customHeight="1" x14ac:dyDescent="0.2">
      <c r="A61" s="17" t="s">
        <v>46</v>
      </c>
      <c r="B61" s="18">
        <f>B62+B63</f>
        <v>713.35468700000001</v>
      </c>
      <c r="C61" s="18">
        <f>C62+C63</f>
        <v>496.99976100999982</v>
      </c>
      <c r="D61" s="18">
        <f t="shared" si="0"/>
        <v>-216.3549259900002</v>
      </c>
      <c r="E61" s="19">
        <f t="shared" si="1"/>
        <v>-30.329221905007287</v>
      </c>
    </row>
    <row r="62" spans="1:5" ht="12.75" customHeight="1" x14ac:dyDescent="0.2">
      <c r="A62" s="17" t="s">
        <v>47</v>
      </c>
      <c r="B62" s="20">
        <v>38.906362999999999</v>
      </c>
      <c r="C62" s="20">
        <v>24.869281220000001</v>
      </c>
      <c r="D62" s="20">
        <f t="shared" si="0"/>
        <v>-14.037081779999998</v>
      </c>
      <c r="E62" s="21">
        <f t="shared" si="1"/>
        <v>-36.0791415532724</v>
      </c>
    </row>
    <row r="63" spans="1:5" ht="12.75" customHeight="1" x14ac:dyDescent="0.2">
      <c r="A63" s="17" t="s">
        <v>52</v>
      </c>
      <c r="B63" s="20">
        <f>B64+B65+B66</f>
        <v>674.44832399999996</v>
      </c>
      <c r="C63" s="20">
        <f>C64+C65+C66</f>
        <v>472.13047978999981</v>
      </c>
      <c r="D63" s="20">
        <f t="shared" si="0"/>
        <v>-202.31784421000015</v>
      </c>
      <c r="E63" s="21">
        <f t="shared" si="1"/>
        <v>-29.997530872357856</v>
      </c>
    </row>
    <row r="64" spans="1:5" ht="12.4" customHeight="1" x14ac:dyDescent="0.2">
      <c r="A64" s="17" t="s">
        <v>48</v>
      </c>
      <c r="B64" s="20">
        <v>97.790751999999998</v>
      </c>
      <c r="C64" s="20">
        <v>111.01876786000001</v>
      </c>
      <c r="D64" s="20">
        <f t="shared" si="0"/>
        <v>13.228015860000014</v>
      </c>
      <c r="E64" s="21">
        <f t="shared" si="1"/>
        <v>13.526857693046495</v>
      </c>
    </row>
    <row r="65" spans="1:5" ht="12.4" customHeight="1" x14ac:dyDescent="0.2">
      <c r="A65" s="17" t="s">
        <v>49</v>
      </c>
      <c r="B65" s="20">
        <v>132.32102799999998</v>
      </c>
      <c r="C65" s="20">
        <v>16.010453989999991</v>
      </c>
      <c r="D65" s="20">
        <f t="shared" si="0"/>
        <v>-116.31057401</v>
      </c>
      <c r="E65" s="21">
        <f t="shared" si="1"/>
        <v>-87.900295038517996</v>
      </c>
    </row>
    <row r="66" spans="1:5" ht="12.4" customHeight="1" x14ac:dyDescent="0.2">
      <c r="A66" s="17" t="s">
        <v>50</v>
      </c>
      <c r="B66" s="20">
        <v>444.336544</v>
      </c>
      <c r="C66" s="20">
        <v>345.10125793999981</v>
      </c>
      <c r="D66" s="20">
        <f t="shared" si="0"/>
        <v>-99.235286060000192</v>
      </c>
      <c r="E66" s="21">
        <f t="shared" si="1"/>
        <v>-22.333361367639441</v>
      </c>
    </row>
    <row r="67" spans="1:5" ht="12.75" customHeight="1" x14ac:dyDescent="0.2">
      <c r="A67" s="17" t="s">
        <v>51</v>
      </c>
      <c r="B67" s="18">
        <f>B68+B69</f>
        <v>-1562.5329179999999</v>
      </c>
      <c r="C67" s="18">
        <f>C68+C69</f>
        <v>-1472.1500377099999</v>
      </c>
      <c r="D67" s="18">
        <f t="shared" si="0"/>
        <v>90.382880290000003</v>
      </c>
      <c r="E67" s="19">
        <f t="shared" si="1"/>
        <v>-5.7843824759664955</v>
      </c>
    </row>
    <row r="68" spans="1:5" ht="12.75" customHeight="1" x14ac:dyDescent="0.2">
      <c r="A68" s="17" t="s">
        <v>47</v>
      </c>
      <c r="B68" s="20">
        <v>-0.57999999999999996</v>
      </c>
      <c r="C68" s="20">
        <v>-0.48563000000000001</v>
      </c>
      <c r="D68" s="20">
        <f t="shared" si="0"/>
        <v>9.4369999999999954E-2</v>
      </c>
      <c r="E68" s="21">
        <f t="shared" si="1"/>
        <v>-16.270689655172404</v>
      </c>
    </row>
    <row r="69" spans="1:5" ht="12.75" customHeight="1" x14ac:dyDescent="0.2">
      <c r="A69" s="17" t="s">
        <v>52</v>
      </c>
      <c r="B69" s="20">
        <f>B70+B71+B72</f>
        <v>-1561.952918</v>
      </c>
      <c r="C69" s="20">
        <f>C70+C71+C72</f>
        <v>-1471.66440771</v>
      </c>
      <c r="D69" s="20">
        <f t="shared" si="0"/>
        <v>90.288510289999977</v>
      </c>
      <c r="E69" s="21">
        <f t="shared" si="1"/>
        <v>-5.7804885953675011</v>
      </c>
    </row>
    <row r="70" spans="1:5" ht="12.4" customHeight="1" x14ac:dyDescent="0.2">
      <c r="A70" s="17" t="s">
        <v>48</v>
      </c>
      <c r="B70" s="20">
        <v>-792.37506800000006</v>
      </c>
      <c r="C70" s="20">
        <v>-720.79461863999995</v>
      </c>
      <c r="D70" s="20">
        <f t="shared" si="0"/>
        <v>71.580449360000102</v>
      </c>
      <c r="E70" s="21">
        <f t="shared" si="1"/>
        <v>-9.033657449706638</v>
      </c>
    </row>
    <row r="71" spans="1:5" ht="12.4" customHeight="1" x14ac:dyDescent="0.2">
      <c r="A71" s="17" t="s">
        <v>49</v>
      </c>
      <c r="B71" s="20">
        <v>-335.54592200000002</v>
      </c>
      <c r="C71" s="20">
        <v>-371.11211374999999</v>
      </c>
      <c r="D71" s="20">
        <f t="shared" si="0"/>
        <v>-35.566191749999973</v>
      </c>
      <c r="E71" s="21">
        <f t="shared" si="1"/>
        <v>10.59950052082587</v>
      </c>
    </row>
    <row r="72" spans="1:5" ht="12.4" customHeight="1" x14ac:dyDescent="0.2">
      <c r="A72" s="17" t="s">
        <v>50</v>
      </c>
      <c r="B72" s="20">
        <v>-434.03192799999999</v>
      </c>
      <c r="C72" s="20">
        <v>-379.75767532000003</v>
      </c>
      <c r="D72" s="20">
        <f t="shared" si="0"/>
        <v>54.274252679999961</v>
      </c>
      <c r="E72" s="21">
        <f t="shared" si="1"/>
        <v>-12.504668246433695</v>
      </c>
    </row>
    <row r="73" spans="1:5" ht="12.95" customHeight="1" x14ac:dyDescent="0.2">
      <c r="A73" s="17" t="s">
        <v>53</v>
      </c>
      <c r="B73" s="18">
        <f>B74+B75</f>
        <v>-18.173489000000018</v>
      </c>
      <c r="C73" s="18">
        <f>C74+C75</f>
        <v>24.05200044</v>
      </c>
      <c r="D73" s="18">
        <f t="shared" si="0"/>
        <v>42.225489440000018</v>
      </c>
      <c r="E73" s="19">
        <f t="shared" si="1"/>
        <v>-232.34663107342777</v>
      </c>
    </row>
    <row r="74" spans="1:5" ht="12.75" customHeight="1" x14ac:dyDescent="0.2">
      <c r="A74" s="17" t="s">
        <v>54</v>
      </c>
      <c r="B74" s="20">
        <v>232.42111</v>
      </c>
      <c r="C74" s="20">
        <v>217.55561061</v>
      </c>
      <c r="D74" s="20">
        <f t="shared" si="0"/>
        <v>-14.865499389999997</v>
      </c>
      <c r="E74" s="21">
        <f t="shared" si="1"/>
        <v>-6.3959333943461587</v>
      </c>
    </row>
    <row r="75" spans="1:5" ht="12.75" customHeight="1" x14ac:dyDescent="0.2">
      <c r="A75" s="17" t="s">
        <v>55</v>
      </c>
      <c r="B75" s="20">
        <v>-250.59459900000002</v>
      </c>
      <c r="C75" s="20">
        <v>-193.50361017</v>
      </c>
      <c r="D75" s="20">
        <f t="shared" si="0"/>
        <v>57.090988830000015</v>
      </c>
      <c r="E75" s="21">
        <f t="shared" si="1"/>
        <v>-22.782210413880478</v>
      </c>
    </row>
    <row r="76" spans="1:5" ht="12.75" customHeight="1" x14ac:dyDescent="0.2">
      <c r="A76" s="17" t="s">
        <v>56</v>
      </c>
      <c r="B76" s="20">
        <v>42.585798999999994</v>
      </c>
      <c r="C76" s="20">
        <v>50.095177999999997</v>
      </c>
      <c r="D76" s="20">
        <f t="shared" si="0"/>
        <v>7.5093790000000027</v>
      </c>
      <c r="E76" s="21">
        <f t="shared" si="1"/>
        <v>17.633528491504876</v>
      </c>
    </row>
    <row r="77" spans="1:5" ht="12.75" customHeight="1" x14ac:dyDescent="0.2">
      <c r="A77" s="17" t="s">
        <v>57</v>
      </c>
      <c r="B77" s="20">
        <v>-60.759288000000026</v>
      </c>
      <c r="C77" s="20">
        <v>-26.043177560000004</v>
      </c>
      <c r="D77" s="20">
        <f t="shared" si="0"/>
        <v>34.716110440000023</v>
      </c>
      <c r="E77" s="21">
        <f t="shared" si="1"/>
        <v>-57.137125175002062</v>
      </c>
    </row>
    <row r="78" spans="1:5" ht="14.1" customHeight="1" x14ac:dyDescent="0.2">
      <c r="A78" s="17" t="s">
        <v>58</v>
      </c>
      <c r="B78" s="18">
        <f>B79+B80</f>
        <v>1243.2257</v>
      </c>
      <c r="C78" s="18">
        <f>C79+C80</f>
        <v>421.67446124999867</v>
      </c>
      <c r="D78" s="18">
        <f t="shared" si="0"/>
        <v>-821.55123875000129</v>
      </c>
      <c r="E78" s="19">
        <f t="shared" si="1"/>
        <v>-66.082227768457599</v>
      </c>
    </row>
    <row r="79" spans="1:5" ht="12.95" customHeight="1" x14ac:dyDescent="0.2">
      <c r="A79" s="17" t="s">
        <v>59</v>
      </c>
      <c r="B79" s="18">
        <v>5.5956929999999998</v>
      </c>
      <c r="C79" s="18">
        <v>3.0247570000000001</v>
      </c>
      <c r="D79" s="18">
        <f t="shared" si="0"/>
        <v>-2.5709359999999997</v>
      </c>
      <c r="E79" s="19">
        <f t="shared" si="1"/>
        <v>-45.944907985480974</v>
      </c>
    </row>
    <row r="80" spans="1:5" ht="12.95" customHeight="1" x14ac:dyDescent="0.2">
      <c r="A80" s="17" t="s">
        <v>60</v>
      </c>
      <c r="B80" s="18">
        <f>B81+B90+B93+B104</f>
        <v>1237.630007</v>
      </c>
      <c r="C80" s="18">
        <f>C81+C90+C93+C104</f>
        <v>418.64970424999865</v>
      </c>
      <c r="D80" s="18">
        <f t="shared" ref="D80:D105" si="2">+C80-B80</f>
        <v>-818.98030275000133</v>
      </c>
      <c r="E80" s="19">
        <f t="shared" ref="E80:E105" si="3">IF(B80=0,0,+C80/B80*100-100)</f>
        <v>-66.173274574620208</v>
      </c>
    </row>
    <row r="81" spans="1:5" ht="12.75" customHeight="1" x14ac:dyDescent="0.2">
      <c r="A81" s="17" t="s">
        <v>61</v>
      </c>
      <c r="B81" s="22">
        <f>B82+B86</f>
        <v>1002.6938969999999</v>
      </c>
      <c r="C81" s="22">
        <f>C82+C86</f>
        <v>1163.6311290199999</v>
      </c>
      <c r="D81" s="22">
        <f t="shared" si="2"/>
        <v>160.93723202000001</v>
      </c>
      <c r="E81" s="23">
        <f t="shared" si="3"/>
        <v>16.050484849016698</v>
      </c>
    </row>
    <row r="82" spans="1:5" ht="12.75" customHeight="1" x14ac:dyDescent="0.2">
      <c r="A82" s="17" t="s">
        <v>62</v>
      </c>
      <c r="B82" s="20">
        <f>B83+B84+B85</f>
        <v>-186.29011500000001</v>
      </c>
      <c r="C82" s="20">
        <f>C83+C84+C85</f>
        <v>35.259252050000001</v>
      </c>
      <c r="D82" s="20">
        <f t="shared" si="2"/>
        <v>221.54936705</v>
      </c>
      <c r="E82" s="21">
        <f t="shared" si="3"/>
        <v>-118.92706548063487</v>
      </c>
    </row>
    <row r="83" spans="1:5" ht="12.75" customHeight="1" x14ac:dyDescent="0.2">
      <c r="A83" s="17" t="s">
        <v>63</v>
      </c>
      <c r="B83" s="20">
        <v>-186.29011500000001</v>
      </c>
      <c r="C83" s="20">
        <v>35.259252050000001</v>
      </c>
      <c r="D83" s="20">
        <f t="shared" si="2"/>
        <v>221.54936705</v>
      </c>
      <c r="E83" s="21">
        <f t="shared" si="3"/>
        <v>-118.92706548063487</v>
      </c>
    </row>
    <row r="84" spans="1:5" ht="12.75" customHeight="1" x14ac:dyDescent="0.2">
      <c r="A84" s="17" t="s">
        <v>64</v>
      </c>
      <c r="B84" s="20">
        <v>0</v>
      </c>
      <c r="C84" s="20">
        <v>0</v>
      </c>
      <c r="D84" s="20">
        <f t="shared" si="2"/>
        <v>0</v>
      </c>
      <c r="E84" s="21">
        <f t="shared" si="3"/>
        <v>0</v>
      </c>
    </row>
    <row r="85" spans="1:5" ht="12.75" customHeight="1" x14ac:dyDescent="0.2">
      <c r="A85" s="17" t="s">
        <v>65</v>
      </c>
      <c r="B85" s="20">
        <v>0</v>
      </c>
      <c r="C85" s="20">
        <v>0</v>
      </c>
      <c r="D85" s="20">
        <f t="shared" si="2"/>
        <v>0</v>
      </c>
      <c r="E85" s="21">
        <f t="shared" si="3"/>
        <v>0</v>
      </c>
    </row>
    <row r="86" spans="1:5" ht="12.75" customHeight="1" x14ac:dyDescent="0.2">
      <c r="A86" s="24" t="s">
        <v>66</v>
      </c>
      <c r="B86" s="20">
        <f>B87+B88+B89</f>
        <v>1188.9840119999999</v>
      </c>
      <c r="C86" s="20">
        <f>C87+C88+C89</f>
        <v>1128.3718769699999</v>
      </c>
      <c r="D86" s="20">
        <f t="shared" si="2"/>
        <v>-60.61213502999999</v>
      </c>
      <c r="E86" s="21">
        <f t="shared" si="3"/>
        <v>-5.0978090889585559</v>
      </c>
    </row>
    <row r="87" spans="1:5" ht="12.75" customHeight="1" x14ac:dyDescent="0.2">
      <c r="A87" s="17" t="s">
        <v>67</v>
      </c>
      <c r="B87" s="20">
        <v>-19.313130999999998</v>
      </c>
      <c r="C87" s="20">
        <v>13.981173810000001</v>
      </c>
      <c r="D87" s="20">
        <f t="shared" si="2"/>
        <v>33.29430481</v>
      </c>
      <c r="E87" s="21">
        <f t="shared" si="3"/>
        <v>-172.39206221922279</v>
      </c>
    </row>
    <row r="88" spans="1:5" ht="12.75" customHeight="1" x14ac:dyDescent="0.2">
      <c r="A88" s="17" t="s">
        <v>68</v>
      </c>
      <c r="B88" s="20">
        <v>130.29051400000003</v>
      </c>
      <c r="C88" s="20">
        <v>695.91834515999994</v>
      </c>
      <c r="D88" s="20">
        <f t="shared" si="2"/>
        <v>565.62783115999991</v>
      </c>
      <c r="E88" s="21">
        <f t="shared" si="3"/>
        <v>434.12817540960793</v>
      </c>
    </row>
    <row r="89" spans="1:5" ht="12.75" customHeight="1" x14ac:dyDescent="0.2">
      <c r="A89" s="17" t="s">
        <v>69</v>
      </c>
      <c r="B89" s="20">
        <v>1078.006629</v>
      </c>
      <c r="C89" s="20">
        <v>418.47235799999999</v>
      </c>
      <c r="D89" s="20">
        <f t="shared" si="2"/>
        <v>-659.53427099999999</v>
      </c>
      <c r="E89" s="21">
        <f t="shared" si="3"/>
        <v>-61.180910511822098</v>
      </c>
    </row>
    <row r="90" spans="1:5" ht="12.75" customHeight="1" x14ac:dyDescent="0.2">
      <c r="A90" s="17" t="s">
        <v>70</v>
      </c>
      <c r="B90" s="22">
        <f>B91+B92</f>
        <v>-180.20124499999997</v>
      </c>
      <c r="C90" s="22">
        <f>C91+C92</f>
        <v>-1228.0003737099998</v>
      </c>
      <c r="D90" s="22">
        <f t="shared" si="2"/>
        <v>-1047.7991287099999</v>
      </c>
      <c r="E90" s="23">
        <f t="shared" si="3"/>
        <v>581.46053802791437</v>
      </c>
    </row>
    <row r="91" spans="1:5" ht="12.75" customHeight="1" x14ac:dyDescent="0.2">
      <c r="A91" s="17" t="s">
        <v>71</v>
      </c>
      <c r="B91" s="20">
        <v>-206.57303399999998</v>
      </c>
      <c r="C91" s="20">
        <v>28.795575100000001</v>
      </c>
      <c r="D91" s="20">
        <f t="shared" si="2"/>
        <v>235.36860909999999</v>
      </c>
      <c r="E91" s="21">
        <f t="shared" si="3"/>
        <v>-113.93965830990312</v>
      </c>
    </row>
    <row r="92" spans="1:5" ht="12.75" customHeight="1" x14ac:dyDescent="0.2">
      <c r="A92" s="17" t="s">
        <v>72</v>
      </c>
      <c r="B92" s="20">
        <v>26.371788999999993</v>
      </c>
      <c r="C92" s="20">
        <v>-1256.7959488099998</v>
      </c>
      <c r="D92" s="20">
        <f t="shared" si="2"/>
        <v>-1283.1677378099998</v>
      </c>
      <c r="E92" s="21">
        <f t="shared" si="3"/>
        <v>-4865.6833171613816</v>
      </c>
    </row>
    <row r="93" spans="1:5" ht="12.75" customHeight="1" x14ac:dyDescent="0.2">
      <c r="A93" s="17" t="s">
        <v>73</v>
      </c>
      <c r="B93" s="22">
        <f>B94+B99</f>
        <v>200.59017800000004</v>
      </c>
      <c r="C93" s="22">
        <f>C94+C99</f>
        <v>-434.25031878000141</v>
      </c>
      <c r="D93" s="22">
        <f t="shared" si="2"/>
        <v>-634.84049678000144</v>
      </c>
      <c r="E93" s="23">
        <f t="shared" si="3"/>
        <v>-316.48633203765405</v>
      </c>
    </row>
    <row r="94" spans="1:5" ht="12.75" customHeight="1" x14ac:dyDescent="0.2">
      <c r="A94" s="17" t="s">
        <v>74</v>
      </c>
      <c r="B94" s="20">
        <f>B95+B96+B97+B98</f>
        <v>1064.0051969999997</v>
      </c>
      <c r="C94" s="20">
        <f>C95+C96+C97+C98</f>
        <v>-995.18088445000137</v>
      </c>
      <c r="D94" s="20">
        <f t="shared" si="2"/>
        <v>-2059.186081450001</v>
      </c>
      <c r="E94" s="21">
        <f t="shared" si="3"/>
        <v>-193.5315811667038</v>
      </c>
    </row>
    <row r="95" spans="1:5" ht="12.75" customHeight="1" x14ac:dyDescent="0.2">
      <c r="A95" s="17" t="s">
        <v>75</v>
      </c>
      <c r="B95" s="20">
        <v>-135.22435300000001</v>
      </c>
      <c r="C95" s="20">
        <v>-99.040267</v>
      </c>
      <c r="D95" s="20">
        <f t="shared" si="2"/>
        <v>36.184086000000008</v>
      </c>
      <c r="E95" s="21">
        <f t="shared" si="3"/>
        <v>-26.758557314006893</v>
      </c>
    </row>
    <row r="96" spans="1:5" ht="12.75" customHeight="1" x14ac:dyDescent="0.2">
      <c r="A96" s="17" t="s">
        <v>76</v>
      </c>
      <c r="B96" s="20">
        <v>765.68911200000002</v>
      </c>
      <c r="C96" s="20">
        <v>622.94159653999998</v>
      </c>
      <c r="D96" s="20">
        <f t="shared" si="2"/>
        <v>-142.74751546000005</v>
      </c>
      <c r="E96" s="21">
        <f t="shared" si="3"/>
        <v>-18.643012316988532</v>
      </c>
    </row>
    <row r="97" spans="1:5" ht="12.75" customHeight="1" x14ac:dyDescent="0.2">
      <c r="A97" s="17" t="s">
        <v>77</v>
      </c>
      <c r="B97" s="20">
        <v>523.21062999999981</v>
      </c>
      <c r="C97" s="20">
        <v>-1463.7446430000014</v>
      </c>
      <c r="D97" s="20">
        <f t="shared" si="2"/>
        <v>-1986.9552730000012</v>
      </c>
      <c r="E97" s="21">
        <f t="shared" si="3"/>
        <v>-379.76202299253782</v>
      </c>
    </row>
    <row r="98" spans="1:5" ht="12.75" customHeight="1" x14ac:dyDescent="0.2">
      <c r="A98" s="17" t="s">
        <v>78</v>
      </c>
      <c r="B98" s="20">
        <v>-89.670191999999986</v>
      </c>
      <c r="C98" s="20">
        <v>-55.337570990000003</v>
      </c>
      <c r="D98" s="20">
        <f t="shared" si="2"/>
        <v>34.332621009999983</v>
      </c>
      <c r="E98" s="21">
        <f t="shared" si="3"/>
        <v>-38.287663095446469</v>
      </c>
    </row>
    <row r="99" spans="1:5" ht="12.75" customHeight="1" x14ac:dyDescent="0.2">
      <c r="A99" s="17" t="s">
        <v>79</v>
      </c>
      <c r="B99" s="20">
        <f>B100+B101+B102+B103</f>
        <v>-863.41501899999969</v>
      </c>
      <c r="C99" s="20">
        <f>C100+C101+C102+C103</f>
        <v>560.93056566999996</v>
      </c>
      <c r="D99" s="20">
        <f t="shared" si="2"/>
        <v>1424.3455846699997</v>
      </c>
      <c r="E99" s="21">
        <f t="shared" si="3"/>
        <v>-164.96650548419521</v>
      </c>
    </row>
    <row r="100" spans="1:5" ht="12.75" customHeight="1" x14ac:dyDescent="0.2">
      <c r="A100" s="17" t="s">
        <v>80</v>
      </c>
      <c r="B100" s="20">
        <v>61.347958000000006</v>
      </c>
      <c r="C100" s="20">
        <v>39.270226000000001</v>
      </c>
      <c r="D100" s="20">
        <f t="shared" si="2"/>
        <v>-22.077732000000005</v>
      </c>
      <c r="E100" s="21">
        <f t="shared" si="3"/>
        <v>-35.987721058295051</v>
      </c>
    </row>
    <row r="101" spans="1:5" ht="12.75" customHeight="1" x14ac:dyDescent="0.2">
      <c r="A101" s="17" t="s">
        <v>81</v>
      </c>
      <c r="B101" s="20">
        <v>-1597.1208329999997</v>
      </c>
      <c r="C101" s="20">
        <v>463.69656046</v>
      </c>
      <c r="D101" s="20">
        <f t="shared" si="2"/>
        <v>2060.8173934599999</v>
      </c>
      <c r="E101" s="21">
        <f t="shared" si="3"/>
        <v>-129.03327981696924</v>
      </c>
    </row>
    <row r="102" spans="1:5" ht="12.75" customHeight="1" x14ac:dyDescent="0.2">
      <c r="A102" s="17" t="s">
        <v>82</v>
      </c>
      <c r="B102" s="20">
        <v>580.76961099999994</v>
      </c>
      <c r="C102" s="20">
        <v>59.326637359999985</v>
      </c>
      <c r="D102" s="20">
        <f t="shared" si="2"/>
        <v>-521.44297363999999</v>
      </c>
      <c r="E102" s="21">
        <f t="shared" si="3"/>
        <v>-89.784824096107883</v>
      </c>
    </row>
    <row r="103" spans="1:5" ht="12.75" customHeight="1" x14ac:dyDescent="0.2">
      <c r="A103" s="17" t="s">
        <v>83</v>
      </c>
      <c r="B103" s="20">
        <v>91.588245000000001</v>
      </c>
      <c r="C103" s="20">
        <v>-1.3628581500000001</v>
      </c>
      <c r="D103" s="20">
        <f t="shared" si="2"/>
        <v>-92.951103149999994</v>
      </c>
      <c r="E103" s="21">
        <f t="shared" si="3"/>
        <v>-101.48802736639402</v>
      </c>
    </row>
    <row r="104" spans="1:5" ht="12.75" customHeight="1" x14ac:dyDescent="0.2">
      <c r="A104" s="17" t="s">
        <v>84</v>
      </c>
      <c r="B104" s="22">
        <v>214.54717699999998</v>
      </c>
      <c r="C104" s="22">
        <v>917.26926772000002</v>
      </c>
      <c r="D104" s="22">
        <f t="shared" si="2"/>
        <v>702.7220907200001</v>
      </c>
      <c r="E104" s="23">
        <f t="shared" si="3"/>
        <v>327.53732794163034</v>
      </c>
    </row>
    <row r="105" spans="1:5" ht="14.1" customHeight="1" x14ac:dyDescent="0.2">
      <c r="A105" s="17" t="s">
        <v>85</v>
      </c>
      <c r="B105" s="18">
        <f>-B15-B78</f>
        <v>-315.6435049999991</v>
      </c>
      <c r="C105" s="18">
        <f>-C15-C78</f>
        <v>-395.28192545999798</v>
      </c>
      <c r="D105" s="18">
        <f t="shared" si="2"/>
        <v>-79.638420459998883</v>
      </c>
      <c r="E105" s="19">
        <f t="shared" si="3"/>
        <v>25.230495542748173</v>
      </c>
    </row>
    <row r="106" spans="1:5" ht="6" customHeight="1" x14ac:dyDescent="0.2">
      <c r="A106" s="25"/>
      <c r="B106" s="26"/>
      <c r="C106" s="26"/>
      <c r="D106" s="26"/>
      <c r="E106" s="27"/>
    </row>
    <row r="107" spans="1:5" ht="6" customHeight="1" x14ac:dyDescent="0.2">
      <c r="A107" s="1"/>
    </row>
    <row r="108" spans="1:5" ht="12.75" customHeight="1" x14ac:dyDescent="0.2">
      <c r="A108" s="1" t="s">
        <v>86</v>
      </c>
    </row>
    <row r="109" spans="1:5" ht="12.75" customHeight="1" x14ac:dyDescent="0.2">
      <c r="A109" s="28" t="s">
        <v>13</v>
      </c>
    </row>
    <row r="110" spans="1:5" ht="12.75" customHeight="1" x14ac:dyDescent="0.2">
      <c r="A110" s="29" t="s">
        <v>8</v>
      </c>
    </row>
    <row r="111" spans="1:5" ht="12.75" customHeight="1" x14ac:dyDescent="0.2">
      <c r="A111" s="30" t="s">
        <v>9</v>
      </c>
    </row>
    <row r="112" spans="1:5" ht="12.75" customHeight="1" x14ac:dyDescent="0.2">
      <c r="A112" s="31" t="s">
        <v>14</v>
      </c>
    </row>
  </sheetData>
  <mergeCells count="10">
    <mergeCell ref="D12:E13"/>
    <mergeCell ref="A1:E1"/>
    <mergeCell ref="A2:E2"/>
    <mergeCell ref="A3:E3"/>
    <mergeCell ref="B10:C10"/>
    <mergeCell ref="A5:E5"/>
    <mergeCell ref="A6:E6"/>
    <mergeCell ref="A7:E7"/>
    <mergeCell ref="B9:C9"/>
    <mergeCell ref="D9:E9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2020-06-09T18:56:11Z</cp:lastPrinted>
  <dcterms:created xsi:type="dcterms:W3CDTF">2018-11-21T20:09:16Z</dcterms:created>
  <dcterms:modified xsi:type="dcterms:W3CDTF">2020-07-24T21:30:02Z</dcterms:modified>
</cp:coreProperties>
</file>